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LACK\Downloads\"/>
    </mc:Choice>
  </mc:AlternateContent>
  <xr:revisionPtr revIDLastSave="0" documentId="13_ncr:1_{91C5E6D0-AFFE-4253-82A0-6CD23848F6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14" i="1" l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13" i="1"/>
  <c r="J13" i="1"/>
  <c r="I13" i="1"/>
  <c r="H13" i="1"/>
  <c r="G13" i="1"/>
  <c r="F13" i="1"/>
  <c r="H81" i="1" l="1"/>
  <c r="I195" i="1"/>
  <c r="F62" i="1"/>
  <c r="J81" i="1"/>
  <c r="F176" i="1"/>
  <c r="J195" i="1"/>
  <c r="H195" i="1"/>
  <c r="I81" i="1"/>
  <c r="I234" i="1" s="1"/>
  <c r="L81" i="1"/>
  <c r="G176" i="1"/>
  <c r="L195" i="1"/>
  <c r="G62" i="1"/>
  <c r="H62" i="1"/>
  <c r="H176" i="1"/>
  <c r="H138" i="1"/>
  <c r="J138" i="1"/>
  <c r="I138" i="1"/>
  <c r="F100" i="1"/>
  <c r="G100" i="1"/>
  <c r="L138" i="1"/>
  <c r="H100" i="1"/>
  <c r="I100" i="1"/>
  <c r="F81" i="1"/>
  <c r="F234" i="1" s="1"/>
  <c r="J100" i="1"/>
  <c r="F195" i="1"/>
  <c r="G81" i="1"/>
  <c r="L100" i="1"/>
  <c r="L234" i="1" s="1"/>
  <c r="G195" i="1"/>
  <c r="G234" i="1" l="1"/>
  <c r="J234" i="1"/>
  <c r="H234" i="1"/>
</calcChain>
</file>

<file path=xl/sharedStrings.xml><?xml version="1.0" encoding="utf-8"?>
<sst xmlns="http://schemas.openxmlformats.org/spreadsheetml/2006/main" count="261" uniqueCount="73">
  <si>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</si>
  <si>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</si>
  <si>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</si>
  <si>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</si>
  <si>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</si>
  <si>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</si>
  <si>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</si>
  <si>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</si>
  <si>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</si>
  <si>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</si>
  <si>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</si>
  <si>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</si>
  <si>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</si>
  <si>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</si>
  <si>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</si>
  <si>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</si>
  <si>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</si>
  <si>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</si>
  <si>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</si>
  <si>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</si>
  <si>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</si>
  <si>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</si>
  <si>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</si>
  <si>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</si>
  <si>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</si>
  <si>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</si>
  <si>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</si>
  <si>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</si>
  <si>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</si>
  <si>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</si>
  <si>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</si>
  <si>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</si>
  <si>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</si>
  <si>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</si>
  <si>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</si>
  <si>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</si>
  <si>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</si>
  <si>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</si>
  <si>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</si>
  <si>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запеченнные с сыром и яйцом</t>
  </si>
  <si>
    <t>напиток кофейный с молоком</t>
  </si>
  <si>
    <t>груша</t>
  </si>
  <si>
    <t>пшеничный</t>
  </si>
  <si>
    <t>бутерброд  с сыром и сливочным маслом</t>
  </si>
  <si>
    <t>тефтели с соусом</t>
  </si>
  <si>
    <t>кукуруза консервированая</t>
  </si>
  <si>
    <t>компот из сухофруктов</t>
  </si>
  <si>
    <t>хлеб пшеничный</t>
  </si>
  <si>
    <t>гречка отварная с соусом</t>
  </si>
  <si>
    <t>оладьи со сгущеным молоком</t>
  </si>
  <si>
    <t>яблоко</t>
  </si>
  <si>
    <t>чай с сахаром</t>
  </si>
  <si>
    <t>бутерброд с сыром и сливочным маслом</t>
  </si>
  <si>
    <t>биточки куриные</t>
  </si>
  <si>
    <t>помидоры порционно</t>
  </si>
  <si>
    <t>чай  сахаром</t>
  </si>
  <si>
    <t>хлеб белый</t>
  </si>
  <si>
    <t>пюре картофельное</t>
  </si>
  <si>
    <t>каша геркулесовая молочная с маслом</t>
  </si>
  <si>
    <t>йогурт</t>
  </si>
  <si>
    <t>чай с сахаром и лимоном</t>
  </si>
  <si>
    <t>котлеты из курицы</t>
  </si>
  <si>
    <t>салат витаминный</t>
  </si>
  <si>
    <t>сырники из творога со сгущеным молоком</t>
  </si>
  <si>
    <t>какао с молоком</t>
  </si>
  <si>
    <t>банан</t>
  </si>
  <si>
    <t>горшек консервированный</t>
  </si>
  <si>
    <t>гречка отварная с маслом</t>
  </si>
  <si>
    <t>рис отварной с маслом</t>
  </si>
  <si>
    <t>огурцы свежие порционно</t>
  </si>
  <si>
    <t>поджарка из мяса говядина или свинина</t>
  </si>
  <si>
    <t>блинчики с повидлом</t>
  </si>
  <si>
    <t>бутерброд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</si>
</sst>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6" sqref="E1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6.76</v>
      </c>
      <c r="H6" s="40">
        <v>11.43</v>
      </c>
      <c r="I6" s="40">
        <v>21.61</v>
      </c>
      <c r="J6" s="40">
        <v>216.35</v>
      </c>
      <c r="K6" s="41"/>
      <c r="L6" s="40">
        <v>90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50</v>
      </c>
      <c r="G7" s="43">
        <v>5.3</v>
      </c>
      <c r="H7" s="43">
        <v>8.26</v>
      </c>
      <c r="I7" s="43">
        <v>14.82</v>
      </c>
      <c r="J7" s="43">
        <v>154.82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3.1</v>
      </c>
      <c r="H8" s="43">
        <v>2.63</v>
      </c>
      <c r="I8" s="43">
        <v>29</v>
      </c>
      <c r="J8" s="43">
        <v>152.07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3.95</v>
      </c>
      <c r="H9" s="43">
        <v>0.5</v>
      </c>
      <c r="I9" s="43">
        <v>24.2</v>
      </c>
      <c r="J9" s="43">
        <v>117.1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19.41</v>
      </c>
      <c r="H13" s="19">
        <f t="shared" si="0"/>
        <v>23.049999999999997</v>
      </c>
      <c r="I13" s="19">
        <f t="shared" si="0"/>
        <v>97.360000000000014</v>
      </c>
      <c r="J13" s="19">
        <f t="shared" si="0"/>
        <v>674.53</v>
      </c>
      <c r="K13" s="25"/>
      <c r="L13" s="19">
        <f t="shared" ref="L13" si="1">SUM(L6:L12)</f>
        <v>90</v>
      </c>
    </row>
    <row r="14" spans="1:12" ht="15" x14ac:dyDescent="0.25">
      <c r="A14" s="26"/>
      <c r="B14" s="13"/>
      <c r="C14" s="10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/>
      <c r="G24" s="32"/>
      <c r="H24" s="32"/>
      <c r="I24" s="32"/>
      <c r="J24" s="32"/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90</v>
      </c>
      <c r="G25" s="40">
        <v>7.17</v>
      </c>
      <c r="H25" s="40">
        <v>8.65</v>
      </c>
      <c r="I25" s="40">
        <v>3.6</v>
      </c>
      <c r="J25" s="40">
        <v>115.75</v>
      </c>
      <c r="K25" s="41"/>
      <c r="L25" s="40">
        <v>90</v>
      </c>
    </row>
    <row r="26" spans="1:12" ht="15" x14ac:dyDescent="0.25">
      <c r="A26" s="14"/>
      <c r="B26" s="15"/>
      <c r="C26" s="11"/>
      <c r="D26" s="6" t="s">
        <v>26</v>
      </c>
      <c r="E26" s="42" t="s">
        <v>45</v>
      </c>
      <c r="F26" s="43">
        <v>60</v>
      </c>
      <c r="G26" s="43">
        <v>1.32</v>
      </c>
      <c r="H26" s="43">
        <v>0.24</v>
      </c>
      <c r="I26" s="43">
        <v>2.61</v>
      </c>
      <c r="J26" s="43">
        <v>34.799999999999997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21</v>
      </c>
      <c r="E29" s="42" t="s">
        <v>48</v>
      </c>
      <c r="F29" s="43">
        <v>120</v>
      </c>
      <c r="G29" s="43">
        <v>6.88</v>
      </c>
      <c r="H29" s="43">
        <v>6.87</v>
      </c>
      <c r="I29" s="43">
        <v>30.94</v>
      </c>
      <c r="J29" s="43">
        <v>195.19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18.399999999999999</v>
      </c>
      <c r="H32" s="19">
        <f t="shared" ref="H32" si="3">SUM(H25:H31)</f>
        <v>16.150000000000002</v>
      </c>
      <c r="I32" s="19">
        <f t="shared" ref="I32" si="4">SUM(I25:I31)</f>
        <v>83.65</v>
      </c>
      <c r="J32" s="19">
        <f t="shared" ref="J32:L32" si="5">SUM(J25:J31)</f>
        <v>548.68000000000006</v>
      </c>
      <c r="K32" s="25"/>
      <c r="L32" s="19">
        <f t="shared" si="5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0">G32+G42</f>
        <v>18.399999999999999</v>
      </c>
      <c r="H43" s="32">
        <f t="shared" ref="H43" si="11">H32+H42</f>
        <v>16.150000000000002</v>
      </c>
      <c r="I43" s="32">
        <f t="shared" ref="I43" si="12">I32+I42</f>
        <v>83.65</v>
      </c>
      <c r="J43" s="32">
        <f t="shared" ref="J43:L43" si="13">J32+J42</f>
        <v>548.68000000000006</v>
      </c>
      <c r="K43" s="32"/>
      <c r="L43" s="32">
        <f t="shared" si="13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  <c r="L44" s="40">
        <v>90</v>
      </c>
    </row>
    <row r="45" spans="1:12" ht="15" x14ac:dyDescent="0.25">
      <c r="A45" s="23"/>
      <c r="B45" s="15"/>
      <c r="C45" s="11"/>
      <c r="D45" s="6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50</v>
      </c>
      <c r="G47" s="43">
        <v>5.3</v>
      </c>
      <c r="H47" s="43">
        <v>8.26</v>
      </c>
      <c r="I47" s="43">
        <v>14.82</v>
      </c>
      <c r="J47" s="43">
        <v>154.82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4">SUM(G44:G50)</f>
        <v>18.760000000000002</v>
      </c>
      <c r="H51" s="19">
        <f t="shared" ref="H51" si="15">SUM(H44:H50)</f>
        <v>21.040000000000003</v>
      </c>
      <c r="I51" s="19">
        <f t="shared" ref="I51" si="16">SUM(I44:I50)</f>
        <v>108.75</v>
      </c>
      <c r="J51" s="19">
        <f t="shared" ref="J51:L51" si="17">SUM(J44:J50)</f>
        <v>698.59999999999991</v>
      </c>
      <c r="K51" s="25"/>
      <c r="L51" s="19">
        <f t="shared" si="17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2">G51+G61</f>
        <v>18.760000000000002</v>
      </c>
      <c r="H62" s="32">
        <f t="shared" ref="H62" si="23">H51+H61</f>
        <v>21.040000000000003</v>
      </c>
      <c r="I62" s="32">
        <f t="shared" ref="I62" si="24">I51+I61</f>
        <v>108.75</v>
      </c>
      <c r="J62" s="32">
        <f t="shared" ref="J62:L62" si="25">J51+J61</f>
        <v>698.59999999999991</v>
      </c>
      <c r="K62" s="32"/>
      <c r="L62" s="32">
        <f t="shared" si="25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50</v>
      </c>
      <c r="G63" s="40">
        <v>10.039999999999999</v>
      </c>
      <c r="H63" s="40">
        <v>9.07</v>
      </c>
      <c r="I63" s="40">
        <v>13.73</v>
      </c>
      <c r="J63" s="40">
        <v>194</v>
      </c>
      <c r="K63" s="41"/>
      <c r="L63" s="40">
        <v>90</v>
      </c>
    </row>
    <row r="64" spans="1:12" ht="15" x14ac:dyDescent="0.25">
      <c r="A64" s="23"/>
      <c r="B64" s="15"/>
      <c r="C64" s="11"/>
      <c r="D64" s="6" t="s">
        <v>26</v>
      </c>
      <c r="E64" s="42" t="s">
        <v>54</v>
      </c>
      <c r="F64" s="43">
        <v>60</v>
      </c>
      <c r="G64" s="43">
        <v>0.6</v>
      </c>
      <c r="H64" s="43">
        <v>0.2</v>
      </c>
      <c r="I64" s="43">
        <v>2.2000000000000002</v>
      </c>
      <c r="J64" s="43">
        <v>14.4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0.2</v>
      </c>
      <c r="H65" s="43">
        <v>0</v>
      </c>
      <c r="I65" s="43">
        <v>14</v>
      </c>
      <c r="J65" s="43">
        <v>56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 x14ac:dyDescent="0.25">
      <c r="A67" s="23"/>
      <c r="B67" s="15"/>
      <c r="C67" s="11"/>
      <c r="D67" s="7" t="s">
        <v>21</v>
      </c>
      <c r="E67" s="42" t="s">
        <v>57</v>
      </c>
      <c r="F67" s="43">
        <v>160</v>
      </c>
      <c r="G67" s="43">
        <v>3.41</v>
      </c>
      <c r="H67" s="43">
        <v>6.32</v>
      </c>
      <c r="I67" s="43">
        <v>23.57</v>
      </c>
      <c r="J67" s="43">
        <v>183.2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6">SUM(G63:G69)</f>
        <v>16.619999999999997</v>
      </c>
      <c r="H70" s="19">
        <f t="shared" ref="H70" si="27">SUM(H63:H69)</f>
        <v>15.89</v>
      </c>
      <c r="I70" s="19">
        <f t="shared" ref="I70" si="28">SUM(I63:I69)</f>
        <v>67.990000000000009</v>
      </c>
      <c r="J70" s="19">
        <f t="shared" ref="J70:L70" si="29">SUM(J63:J69)</f>
        <v>517.74</v>
      </c>
      <c r="K70" s="25"/>
      <c r="L70" s="19">
        <f t="shared" si="29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4">G70+G80</f>
        <v>16.619999999999997</v>
      </c>
      <c r="H81" s="32">
        <f t="shared" ref="H81" si="35">H70+H80</f>
        <v>15.89</v>
      </c>
      <c r="I81" s="32">
        <f t="shared" ref="I81" si="36">I70+I80</f>
        <v>67.990000000000009</v>
      </c>
      <c r="J81" s="32">
        <f t="shared" ref="J81:L81" si="37">J70+J80</f>
        <v>517.74</v>
      </c>
      <c r="K81" s="32"/>
      <c r="L81" s="32">
        <f t="shared" si="37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  <c r="L82" s="40">
        <v>90</v>
      </c>
    </row>
    <row r="83" spans="1:12" ht="15" x14ac:dyDescent="0.25">
      <c r="A83" s="23"/>
      <c r="B83" s="15"/>
      <c r="C83" s="11"/>
      <c r="D83" s="6" t="s">
        <v>26</v>
      </c>
      <c r="E83" s="42" t="s">
        <v>59</v>
      </c>
      <c r="F83" s="43">
        <v>100</v>
      </c>
      <c r="G83" s="43">
        <v>3</v>
      </c>
      <c r="H83" s="43">
        <v>3</v>
      </c>
      <c r="I83" s="43">
        <v>4.7</v>
      </c>
      <c r="J83" s="43">
        <v>57.8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0.53</v>
      </c>
      <c r="H84" s="43">
        <v>0</v>
      </c>
      <c r="I84" s="43">
        <v>9.8699999999999992</v>
      </c>
      <c r="J84" s="43">
        <v>41.6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40</v>
      </c>
      <c r="F86" s="43">
        <v>180</v>
      </c>
      <c r="G86" s="43">
        <v>3.1</v>
      </c>
      <c r="H86" s="43">
        <v>2.63</v>
      </c>
      <c r="I86" s="43">
        <v>29</v>
      </c>
      <c r="J86" s="43">
        <v>152.07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38">SUM(G82:G88)</f>
        <v>17.310000000000002</v>
      </c>
      <c r="H89" s="19">
        <f t="shared" ref="H89" si="39">SUM(H82:H88)</f>
        <v>19.03</v>
      </c>
      <c r="I89" s="19">
        <f t="shared" ref="I89" si="40">SUM(I82:I88)</f>
        <v>95.66</v>
      </c>
      <c r="J89" s="19">
        <f t="shared" ref="J89:L89" si="41">SUM(J82:J88)</f>
        <v>623.15000000000009</v>
      </c>
      <c r="K89" s="25"/>
      <c r="L89" s="19">
        <f t="shared" si="41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700</v>
      </c>
      <c r="G100" s="32">
        <f t="shared" ref="G100" si="46">G89+G99</f>
        <v>17.310000000000002</v>
      </c>
      <c r="H100" s="32">
        <f t="shared" ref="H100" si="47">H89+H99</f>
        <v>19.03</v>
      </c>
      <c r="I100" s="32">
        <f t="shared" ref="I100" si="48">I89+I99</f>
        <v>95.66</v>
      </c>
      <c r="J100" s="32">
        <f t="shared" ref="J100:L100" si="49">J89+J99</f>
        <v>623.15000000000009</v>
      </c>
      <c r="K100" s="32"/>
      <c r="L100" s="32">
        <f t="shared" si="49"/>
        <v>90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61</v>
      </c>
      <c r="F101" s="40">
        <v>50</v>
      </c>
      <c r="G101" s="40">
        <v>9.1</v>
      </c>
      <c r="H101" s="40">
        <v>5.94</v>
      </c>
      <c r="I101" s="40">
        <v>6.9</v>
      </c>
      <c r="J101" s="40">
        <v>111</v>
      </c>
      <c r="K101" s="41"/>
      <c r="L101" s="40">
        <v>90</v>
      </c>
    </row>
    <row r="102" spans="1:12" ht="15" x14ac:dyDescent="0.25">
      <c r="A102" s="23"/>
      <c r="B102" s="15"/>
      <c r="C102" s="11"/>
      <c r="D102" s="6" t="s">
        <v>26</v>
      </c>
      <c r="E102" s="42" t="s">
        <v>62</v>
      </c>
      <c r="F102" s="43">
        <v>70</v>
      </c>
      <c r="G102" s="43">
        <v>1.05</v>
      </c>
      <c r="H102" s="43">
        <v>3.15</v>
      </c>
      <c r="I102" s="43">
        <v>6.78</v>
      </c>
      <c r="J102" s="43">
        <v>61.84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5" x14ac:dyDescent="0.25">
      <c r="A105" s="23"/>
      <c r="B105" s="15"/>
      <c r="C105" s="11"/>
      <c r="D105" s="7" t="s">
        <v>21</v>
      </c>
      <c r="E105" s="42" t="s">
        <v>57</v>
      </c>
      <c r="F105" s="43">
        <v>150</v>
      </c>
      <c r="G105" s="43">
        <v>3.41</v>
      </c>
      <c r="H105" s="43">
        <v>6.32</v>
      </c>
      <c r="I105" s="43">
        <v>23.57</v>
      </c>
      <c r="J105" s="43">
        <v>171.82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16.59</v>
      </c>
      <c r="H108" s="19">
        <f t="shared" si="50"/>
        <v>15.8</v>
      </c>
      <c r="I108" s="19">
        <f t="shared" si="50"/>
        <v>83.75</v>
      </c>
      <c r="J108" s="19">
        <f t="shared" si="50"/>
        <v>547.59999999999991</v>
      </c>
      <c r="K108" s="25"/>
      <c r="L108" s="19">
        <f t="shared" ref="L108" si="51">SUM(L101:L107)</f>
        <v>90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customHeight="1" x14ac:dyDescent="0.2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500</v>
      </c>
      <c r="G119" s="32">
        <f t="shared" ref="G119:J119" si="54">G108+G118</f>
        <v>16.59</v>
      </c>
      <c r="H119" s="32">
        <f t="shared" si="54"/>
        <v>15.8</v>
      </c>
      <c r="I119" s="32">
        <f t="shared" si="54"/>
        <v>83.75</v>
      </c>
      <c r="J119" s="32">
        <f t="shared" si="54"/>
        <v>547.59999999999991</v>
      </c>
      <c r="K119" s="32"/>
      <c r="L119" s="32">
        <f t="shared" ref="L119" si="55">L108+L118</f>
        <v>90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63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  <c r="L120" s="40">
        <v>90</v>
      </c>
    </row>
    <row r="121" spans="1:12" ht="15" x14ac:dyDescent="0.25">
      <c r="A121" s="14"/>
      <c r="B121" s="15"/>
      <c r="C121" s="11"/>
      <c r="D121" s="6" t="s">
        <v>26</v>
      </c>
      <c r="E121" s="42" t="s">
        <v>52</v>
      </c>
      <c r="F121" s="43">
        <v>50</v>
      </c>
      <c r="G121" s="43">
        <v>5.3</v>
      </c>
      <c r="H121" s="43">
        <v>8.26</v>
      </c>
      <c r="I121" s="43">
        <v>14.82</v>
      </c>
      <c r="J121" s="43">
        <v>154.82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  <c r="L122" s="43"/>
    </row>
    <row r="123" spans="1:12" ht="15" x14ac:dyDescent="0.2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65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6">SUM(G120:G126)</f>
        <v>19.239999999999998</v>
      </c>
      <c r="H127" s="19">
        <f t="shared" si="56"/>
        <v>16.79</v>
      </c>
      <c r="I127" s="19">
        <f t="shared" si="56"/>
        <v>70.86</v>
      </c>
      <c r="J127" s="19">
        <f t="shared" si="56"/>
        <v>511.50999999999993</v>
      </c>
      <c r="K127" s="25"/>
      <c r="L127" s="19">
        <f t="shared" ref="L127" si="57">SUM(L120:L126)</f>
        <v>90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500</v>
      </c>
      <c r="G138" s="32">
        <f t="shared" ref="G138" si="60">G127+G137</f>
        <v>19.239999999999998</v>
      </c>
      <c r="H138" s="32">
        <f t="shared" ref="H138" si="61">H127+H137</f>
        <v>16.79</v>
      </c>
      <c r="I138" s="32">
        <f t="shared" ref="I138" si="62">I127+I137</f>
        <v>70.86</v>
      </c>
      <c r="J138" s="32">
        <f t="shared" ref="J138:L138" si="63">J127+J137</f>
        <v>511.50999999999993</v>
      </c>
      <c r="K138" s="32"/>
      <c r="L138" s="32">
        <f t="shared" si="63"/>
        <v>90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44</v>
      </c>
      <c r="F139" s="40">
        <v>90</v>
      </c>
      <c r="G139" s="40">
        <v>7.17</v>
      </c>
      <c r="H139" s="40">
        <v>8.65</v>
      </c>
      <c r="I139" s="40">
        <v>3.6</v>
      </c>
      <c r="J139" s="40">
        <v>115.75</v>
      </c>
      <c r="K139" s="41"/>
      <c r="L139" s="40">
        <v>90</v>
      </c>
    </row>
    <row r="140" spans="1:12" ht="15" x14ac:dyDescent="0.25">
      <c r="A140" s="23"/>
      <c r="B140" s="15"/>
      <c r="C140" s="11"/>
      <c r="D140" s="6" t="s">
        <v>26</v>
      </c>
      <c r="E140" s="42" t="s">
        <v>66</v>
      </c>
      <c r="F140" s="43">
        <v>60</v>
      </c>
      <c r="G140" s="43">
        <v>1.8</v>
      </c>
      <c r="H140" s="43">
        <v>0.3</v>
      </c>
      <c r="I140" s="43">
        <v>4.5</v>
      </c>
      <c r="J140" s="43">
        <v>34.799999999999997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5" x14ac:dyDescent="0.25">
      <c r="A143" s="23"/>
      <c r="B143" s="15"/>
      <c r="C143" s="11"/>
      <c r="D143" s="7" t="s">
        <v>21</v>
      </c>
      <c r="E143" s="42" t="s">
        <v>67</v>
      </c>
      <c r="F143" s="43">
        <v>120</v>
      </c>
      <c r="G143" s="43">
        <v>6.88</v>
      </c>
      <c r="H143" s="43">
        <v>6.87</v>
      </c>
      <c r="I143" s="43">
        <v>30.94</v>
      </c>
      <c r="J143" s="43">
        <v>195.19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18.419999999999998</v>
      </c>
      <c r="H146" s="19">
        <f t="shared" si="64"/>
        <v>16.12</v>
      </c>
      <c r="I146" s="19">
        <f t="shared" si="64"/>
        <v>67.53</v>
      </c>
      <c r="J146" s="19">
        <f t="shared" si="64"/>
        <v>471.88</v>
      </c>
      <c r="K146" s="25"/>
      <c r="L146" s="19">
        <f t="shared" ref="L146" si="65">SUM(L139:L145)</f>
        <v>90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500</v>
      </c>
      <c r="G157" s="32">
        <f t="shared" ref="G157" si="68">G146+G156</f>
        <v>18.419999999999998</v>
      </c>
      <c r="H157" s="32">
        <f t="shared" ref="H157" si="69">H146+H156</f>
        <v>16.12</v>
      </c>
      <c r="I157" s="32">
        <f t="shared" ref="I157" si="70">I146+I156</f>
        <v>67.53</v>
      </c>
      <c r="J157" s="32">
        <f t="shared" ref="J157:L157" si="71">J146+J156</f>
        <v>471.88</v>
      </c>
      <c r="K157" s="32"/>
      <c r="L157" s="32">
        <f t="shared" si="71"/>
        <v>90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3.6</v>
      </c>
      <c r="H158" s="40">
        <v>5.25</v>
      </c>
      <c r="I158" s="40">
        <v>23.7</v>
      </c>
      <c r="J158" s="40">
        <v>116</v>
      </c>
      <c r="K158" s="41"/>
      <c r="L158" s="40">
        <v>90</v>
      </c>
    </row>
    <row r="159" spans="1:12" ht="15" x14ac:dyDescent="0.25">
      <c r="A159" s="23"/>
      <c r="B159" s="15"/>
      <c r="C159" s="11"/>
      <c r="D159" s="6" t="s">
        <v>26</v>
      </c>
      <c r="E159" s="42" t="s">
        <v>69</v>
      </c>
      <c r="F159" s="43">
        <v>60</v>
      </c>
      <c r="G159" s="43">
        <v>0.21</v>
      </c>
      <c r="H159" s="43">
        <v>0.03</v>
      </c>
      <c r="I159" s="43">
        <v>0.56999999999999995</v>
      </c>
      <c r="J159" s="43">
        <v>3.3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70</v>
      </c>
      <c r="F162" s="43">
        <v>90</v>
      </c>
      <c r="G162" s="43">
        <v>9.18</v>
      </c>
      <c r="H162" s="43">
        <v>13.8</v>
      </c>
      <c r="I162" s="43">
        <v>11.34</v>
      </c>
      <c r="J162" s="43">
        <v>306.89999999999998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2">SUM(G158:G164)</f>
        <v>16.02</v>
      </c>
      <c r="H165" s="19">
        <f t="shared" si="72"/>
        <v>19.47</v>
      </c>
      <c r="I165" s="19">
        <f t="shared" si="72"/>
        <v>82.11</v>
      </c>
      <c r="J165" s="19">
        <f t="shared" si="72"/>
        <v>629.14</v>
      </c>
      <c r="K165" s="25"/>
      <c r="L165" s="19">
        <f t="shared" ref="L165" si="73">SUM(L158:L164)</f>
        <v>90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530</v>
      </c>
      <c r="G176" s="32">
        <f t="shared" ref="G176" si="76">G165+G175</f>
        <v>16.02</v>
      </c>
      <c r="H176" s="32">
        <f t="shared" ref="H176" si="77">H165+H175</f>
        <v>19.47</v>
      </c>
      <c r="I176" s="32">
        <f t="shared" ref="I176" si="78">I165+I175</f>
        <v>82.11</v>
      </c>
      <c r="J176" s="32">
        <f t="shared" ref="J176:L176" si="79">J165+J175</f>
        <v>629.14</v>
      </c>
      <c r="K176" s="32"/>
      <c r="L176" s="32">
        <f t="shared" si="79"/>
        <v>90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71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/>
      <c r="L177" s="40">
        <v>90</v>
      </c>
    </row>
    <row r="178" spans="1:12" ht="15" x14ac:dyDescent="0.25">
      <c r="A178" s="23"/>
      <c r="B178" s="15"/>
      <c r="C178" s="11"/>
      <c r="D178" s="6" t="s">
        <v>26</v>
      </c>
      <c r="E178" s="42" t="s">
        <v>59</v>
      </c>
      <c r="F178" s="43">
        <v>100</v>
      </c>
      <c r="G178" s="43">
        <v>3</v>
      </c>
      <c r="H178" s="43">
        <v>3</v>
      </c>
      <c r="I178" s="43">
        <v>4.7</v>
      </c>
      <c r="J178" s="43">
        <v>57.8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72</v>
      </c>
      <c r="F180" s="43">
        <v>50</v>
      </c>
      <c r="G180" s="43">
        <v>5.3</v>
      </c>
      <c r="H180" s="43">
        <v>8.26</v>
      </c>
      <c r="I180" s="43">
        <v>14.82</v>
      </c>
      <c r="J180" s="43">
        <v>154.82</v>
      </c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0">SUM(G177:G183)</f>
        <v>17.079999999999998</v>
      </c>
      <c r="H184" s="19">
        <f t="shared" si="80"/>
        <v>16.689999999999998</v>
      </c>
      <c r="I184" s="19">
        <f t="shared" si="80"/>
        <v>84.789999999999992</v>
      </c>
      <c r="J184" s="19">
        <f t="shared" si="80"/>
        <v>557.69000000000005</v>
      </c>
      <c r="K184" s="25"/>
      <c r="L184" s="19">
        <f t="shared" ref="L184" si="81">SUM(L177:L183)</f>
        <v>90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500</v>
      </c>
      <c r="G195" s="32">
        <f t="shared" ref="G195" si="84">G184+G194</f>
        <v>17.079999999999998</v>
      </c>
      <c r="H195" s="32">
        <f t="shared" ref="H195" si="85">H184+H194</f>
        <v>16.689999999999998</v>
      </c>
      <c r="I195" s="32">
        <f t="shared" ref="I195" si="86">I184+I194</f>
        <v>84.789999999999992</v>
      </c>
      <c r="J195" s="32">
        <f t="shared" ref="J195:L195" si="87">J184+J194</f>
        <v>557.69000000000005</v>
      </c>
      <c r="K195" s="32"/>
      <c r="L195" s="32">
        <f t="shared" si="87"/>
        <v>90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8">SUM(G196:G202)</f>
        <v>0</v>
      </c>
      <c r="H203" s="19">
        <f t="shared" si="88"/>
        <v>0</v>
      </c>
      <c r="I203" s="19">
        <f t="shared" si="88"/>
        <v>0</v>
      </c>
      <c r="J203" s="19">
        <f t="shared" si="88"/>
        <v>0</v>
      </c>
      <c r="K203" s="25"/>
      <c r="L203" s="19">
        <f t="shared" ref="L203" si="89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0">SUM(G204:G212)</f>
        <v>0</v>
      </c>
      <c r="H213" s="19">
        <f t="shared" si="90"/>
        <v>0</v>
      </c>
      <c r="I213" s="19">
        <f t="shared" si="90"/>
        <v>0</v>
      </c>
      <c r="J213" s="19">
        <f t="shared" si="90"/>
        <v>0</v>
      </c>
      <c r="K213" s="25"/>
      <c r="L213" s="19">
        <f t="shared" ref="L213" si="91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2">G203+G213</f>
        <v>0</v>
      </c>
      <c r="H214" s="32">
        <f t="shared" si="92"/>
        <v>0</v>
      </c>
      <c r="I214" s="32">
        <f t="shared" si="92"/>
        <v>0</v>
      </c>
      <c r="J214" s="32">
        <f t="shared" si="92"/>
        <v>0</v>
      </c>
      <c r="K214" s="32"/>
      <c r="L214" s="32">
        <f t="shared" ref="L214" si="93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4">SUM(G215:G221)</f>
        <v>0</v>
      </c>
      <c r="H222" s="19">
        <f t="shared" si="94"/>
        <v>0</v>
      </c>
      <c r="I222" s="19">
        <f t="shared" si="94"/>
        <v>0</v>
      </c>
      <c r="J222" s="19">
        <f t="shared" si="94"/>
        <v>0</v>
      </c>
      <c r="K222" s="25"/>
      <c r="L222" s="19">
        <f t="shared" ref="L222" si="95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6">SUM(G223:G231)</f>
        <v>0</v>
      </c>
      <c r="H232" s="19">
        <f t="shared" si="96"/>
        <v>0</v>
      </c>
      <c r="I232" s="19">
        <f t="shared" si="96"/>
        <v>0</v>
      </c>
      <c r="J232" s="19">
        <f t="shared" si="96"/>
        <v>0</v>
      </c>
      <c r="K232" s="25"/>
      <c r="L232" s="19">
        <f t="shared" ref="L232" si="9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98">G222+G232</f>
        <v>0</v>
      </c>
      <c r="H233" s="32">
        <f t="shared" si="98"/>
        <v>0</v>
      </c>
      <c r="I233" s="32">
        <f t="shared" si="98"/>
        <v>0</v>
      </c>
      <c r="J233" s="32">
        <f t="shared" si="98"/>
        <v>0</v>
      </c>
      <c r="K233" s="32"/>
      <c r="L233" s="32">
        <f t="shared" ref="L233" si="99">L222+L232</f>
        <v>0</v>
      </c>
    </row>
    <row r="234" spans="1:12" ht="13.9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525.55555555555554</v>
      </c>
      <c r="G234" s="34">
        <f t="shared" ref="G234:L234" si="100">(G24+G43+G62+G81+G100+G119+G138+G157+G176+G195+G214+G233)/(IF(G24=0,0,1)+IF(G43=0,0,1)+IF(G62=0,0,1)+IF(G81=0,0,1)+IF(G100=0,0,1)+IF(G119=0,0,1)+IF(G138=0,0,1)+IF(G157=0,0,1)+IF(G176=0,0,1)+IF(G195=0,0,1)+IF(G214=0,0,1)+IF(G233=0,0,1))</f>
        <v>17.604444444444443</v>
      </c>
      <c r="H234" s="34">
        <f t="shared" si="100"/>
        <v>17.442222222222224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82.787777777777762</v>
      </c>
      <c r="J234" s="34">
        <f t="shared" si="100"/>
        <v>567.33222222222219</v>
      </c>
      <c r="K234" s="34"/>
      <c r="L234" s="34">
        <f t="shared" si="100"/>
        <v>90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BLACK</cp:lastModifiedBy>
  <dcterms:created xsi:type="dcterms:W3CDTF">2022-05-16T14:23:56Z</dcterms:created>
  <dcterms:modified xsi:type="dcterms:W3CDTF">2025-05-16T08:05:14Z</dcterms:modified>
</cp:coreProperties>
</file>